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nmarglobal.sharepoint.com/sites/ka0120/Lib/部内共有/03．プロモーションG/030_年間業務/オンライン商談/20250401_価格改定/"/>
    </mc:Choice>
  </mc:AlternateContent>
  <xr:revisionPtr revIDLastSave="10" documentId="13_ncr:1_{938A664F-7B71-4E13-93FE-917655CA89F1}" xr6:coauthVersionLast="47" xr6:coauthVersionMax="47" xr10:uidLastSave="{3E900C5B-3703-4342-87D2-09FCACDBAE35}"/>
  <bookViews>
    <workbookView xWindow="-120" yWindow="-120" windowWidth="29040" windowHeight="17520" xr2:uid="{E8DD63A9-92EB-4810-8B45-F34ABA5DCCFC}"/>
  </bookViews>
  <sheets>
    <sheet name="価格" sheetId="3" r:id="rId1"/>
  </sheets>
  <definedNames>
    <definedName name="_xlnm._FilterDatabase" localSheetId="0" hidden="1">価格!$A$18:$I$33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3" l="1"/>
  <c r="H13" i="3"/>
  <c r="G22" i="3"/>
  <c r="G20" i="3"/>
  <c r="H33" i="3"/>
  <c r="H32" i="3"/>
  <c r="H31" i="3"/>
  <c r="H30" i="3"/>
  <c r="H29" i="3"/>
  <c r="H28" i="3"/>
  <c r="H27" i="3"/>
  <c r="H26" i="3"/>
  <c r="H25" i="3"/>
  <c r="H24" i="3"/>
  <c r="H23" i="3"/>
  <c r="H21" i="3"/>
  <c r="H19" i="3"/>
  <c r="H22" i="3" l="1"/>
  <c r="H20" i="3"/>
  <c r="H8" i="3" l="1"/>
  <c r="G8" i="3"/>
</calcChain>
</file>

<file path=xl/sharedStrings.xml><?xml version="1.0" encoding="utf-8"?>
<sst xmlns="http://schemas.openxmlformats.org/spreadsheetml/2006/main" count="83" uniqueCount="60">
  <si>
    <t>お勧めするトラクター､オプションを事前に選択しているので、お客様の要望に合わせて変更をお願いします。</t>
    <rPh sb="1" eb="2">
      <t>スス</t>
    </rPh>
    <rPh sb="17" eb="19">
      <t>ジゼン</t>
    </rPh>
    <rPh sb="20" eb="22">
      <t>センタク</t>
    </rPh>
    <rPh sb="30" eb="32">
      <t>キャクサマ</t>
    </rPh>
    <rPh sb="33" eb="35">
      <t>ヨウボウ</t>
    </rPh>
    <rPh sb="36" eb="37">
      <t>ア</t>
    </rPh>
    <rPh sb="40" eb="42">
      <t>ヘンコウ</t>
    </rPh>
    <rPh sb="44" eb="45">
      <t>ネガ</t>
    </rPh>
    <phoneticPr fontId="2"/>
  </si>
  <si>
    <t>黄色内をプルダウンで選択してください。</t>
    <rPh sb="0" eb="2">
      <t>キイロ</t>
    </rPh>
    <rPh sb="2" eb="3">
      <t>ナイ</t>
    </rPh>
    <rPh sb="10" eb="12">
      <t>センタク</t>
    </rPh>
    <phoneticPr fontId="2"/>
  </si>
  <si>
    <t>メーカー希望小売価格</t>
  </si>
  <si>
    <t>（税抜・円）</t>
  </si>
  <si>
    <t>(10%税込・円)</t>
    <phoneticPr fontId="2"/>
  </si>
  <si>
    <t>合計</t>
    <rPh sb="0" eb="2">
      <t>ゴウケイ</t>
    </rPh>
    <phoneticPr fontId="2"/>
  </si>
  <si>
    <t>※オプションを取り付ける場合、別途取付工賃が発生する場合があります。</t>
  </si>
  <si>
    <t>トラクター</t>
    <phoneticPr fontId="2"/>
  </si>
  <si>
    <t>選択</t>
    <rPh sb="0" eb="2">
      <t>センタク</t>
    </rPh>
    <phoneticPr fontId="2"/>
  </si>
  <si>
    <t>エンジン馬力(PS)</t>
    <rPh sb="4" eb="6">
      <t>バリキ</t>
    </rPh>
    <phoneticPr fontId="2"/>
  </si>
  <si>
    <t>販売型式</t>
    <phoneticPr fontId="2"/>
  </si>
  <si>
    <t>仕様</t>
  </si>
  <si>
    <t>備考</t>
  </si>
  <si>
    <t>　</t>
  </si>
  <si>
    <t>KXU</t>
  </si>
  <si>
    <t>※倍速、パワステは標準装備
K：ハウス仕様（コンパクトサイズ）
X：ノークラッチ無段変速（Jｰchange）
U：水平制御（UFO）</t>
    <phoneticPr fontId="2"/>
  </si>
  <si>
    <t>○</t>
  </si>
  <si>
    <t>オプション</t>
    <phoneticPr fontId="2"/>
  </si>
  <si>
    <t>品名</t>
    <rPh sb="0" eb="2">
      <t>ヒンメイ</t>
    </rPh>
    <phoneticPr fontId="2"/>
  </si>
  <si>
    <t>仕様</t>
    <phoneticPr fontId="2"/>
  </si>
  <si>
    <t>又は商品コード</t>
    <rPh sb="0" eb="1">
      <t>マタ</t>
    </rPh>
    <rPh sb="2" eb="4">
      <t>ショウヒン</t>
    </rPh>
    <phoneticPr fontId="2"/>
  </si>
  <si>
    <t xml:space="preserve">※標準は５個装着可能
</t>
    <rPh sb="1" eb="3">
      <t>ヒョウジュン</t>
    </rPh>
    <rPh sb="5" eb="6">
      <t>コ</t>
    </rPh>
    <rPh sb="6" eb="8">
      <t>ソウチャク</t>
    </rPh>
    <rPh sb="8" eb="10">
      <t>カノウ</t>
    </rPh>
    <phoneticPr fontId="2"/>
  </si>
  <si>
    <t>フロントウエイト20kg</t>
  </si>
  <si>
    <t>数量</t>
    <rPh sb="0" eb="2">
      <t>スウリョウ</t>
    </rPh>
    <phoneticPr fontId="2"/>
  </si>
  <si>
    <t>必要数選択してください。</t>
    <rPh sb="0" eb="2">
      <t>ヒツヨウ</t>
    </rPh>
    <rPh sb="2" eb="3">
      <t>スウ</t>
    </rPh>
    <rPh sb="3" eb="5">
      <t>センタク</t>
    </rPh>
    <phoneticPr fontId="2"/>
  </si>
  <si>
    <t>1TS100-02001</t>
    <phoneticPr fontId="2"/>
  </si>
  <si>
    <t>フロントウエイト30kg</t>
  </si>
  <si>
    <t>8個装着ブラケットKIT</t>
  </si>
  <si>
    <t>フロントウエイトを８個装着可能</t>
    <rPh sb="10" eb="11">
      <t>コ</t>
    </rPh>
    <rPh sb="11" eb="13">
      <t>ソウチャク</t>
    </rPh>
    <rPh sb="13" eb="15">
      <t>カノウ</t>
    </rPh>
    <phoneticPr fontId="2"/>
  </si>
  <si>
    <t>キャノピー（安全フレーム用）</t>
  </si>
  <si>
    <t>ワークランプ（安全フレーム用）</t>
  </si>
  <si>
    <t>ランプKIT（ワーク ）</t>
    <phoneticPr fontId="2"/>
  </si>
  <si>
    <t>1A8400-54010</t>
    <phoneticPr fontId="2"/>
  </si>
  <si>
    <t>アンテナステー</t>
  </si>
  <si>
    <t>安全フレーム用</t>
  </si>
  <si>
    <t>サブコン</t>
  </si>
  <si>
    <t>1A8408-86930</t>
    <phoneticPr fontId="2"/>
  </si>
  <si>
    <t>※市販のＣＤオーディオを取り付ける為のKIT</t>
    <phoneticPr fontId="2"/>
  </si>
  <si>
    <t>けん引関係</t>
  </si>
  <si>
    <t>ドローバヒッチKIT</t>
  </si>
  <si>
    <t>リンケージドローバ</t>
  </si>
  <si>
    <t>シートカバー</t>
  </si>
  <si>
    <t>キャビン用フロアマット</t>
  </si>
  <si>
    <t>フロントウェイト</t>
    <phoneticPr fontId="2"/>
  </si>
  <si>
    <t>ファイルを開いた際、「保護ビュー」が表示された場合は、「編集を有効にする」を押してください。</t>
    <rPh sb="5" eb="6">
      <t>ヒラ</t>
    </rPh>
    <rPh sb="8" eb="9">
      <t>サイ</t>
    </rPh>
    <phoneticPr fontId="2"/>
  </si>
  <si>
    <t>CD KIT（外部入力付）</t>
    <phoneticPr fontId="2"/>
  </si>
  <si>
    <t>1TS100-01001</t>
    <phoneticPr fontId="2"/>
  </si>
  <si>
    <t>ST200B,TNTH</t>
    <phoneticPr fontId="2"/>
  </si>
  <si>
    <t>1A8400-59030</t>
    <phoneticPr fontId="2"/>
  </si>
  <si>
    <t>7TR104-00500</t>
    <phoneticPr fontId="2"/>
  </si>
  <si>
    <t>HIC-14010000</t>
    <phoneticPr fontId="2"/>
  </si>
  <si>
    <t>7TS901-10000</t>
    <phoneticPr fontId="2"/>
  </si>
  <si>
    <t>1TS901-09000</t>
    <phoneticPr fontId="2"/>
  </si>
  <si>
    <t>オーディオKIT</t>
    <phoneticPr fontId="2"/>
  </si>
  <si>
    <t>取付けKITのみ（キャビン用）</t>
    <phoneticPr fontId="2"/>
  </si>
  <si>
    <t>1A8408-86970</t>
    <phoneticPr fontId="2"/>
  </si>
  <si>
    <t>1A8408-10500</t>
    <phoneticPr fontId="2"/>
  </si>
  <si>
    <t>YT225A</t>
    <phoneticPr fontId="2"/>
  </si>
  <si>
    <t>YT233A</t>
    <phoneticPr fontId="2"/>
  </si>
  <si>
    <t>198200-75702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</si>
</sst>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333333"/>
      <name val="Meiryo UI"/>
      <family val="3"/>
      <charset val="128"/>
    </font>
    <font>
      <sz val="16"/>
      <color rgb="FFC0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26" xfId="0" applyFont="1" applyBorder="1">
      <alignment vertical="center"/>
    </xf>
    <xf numFmtId="38" fontId="3" fillId="0" borderId="44" xfId="1" applyFont="1" applyFill="1" applyBorder="1" applyAlignment="1">
      <alignment vertical="center"/>
    </xf>
    <xf numFmtId="0" fontId="3" fillId="0" borderId="15" xfId="0" applyFont="1" applyBorder="1">
      <alignment vertical="center"/>
    </xf>
    <xf numFmtId="0" fontId="5" fillId="0" borderId="0" xfId="0" applyFont="1">
      <alignment vertical="center"/>
    </xf>
    <xf numFmtId="0" fontId="3" fillId="0" borderId="37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4" fillId="0" borderId="40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2" borderId="52" xfId="0" applyFont="1" applyFill="1" applyBorder="1">
      <alignment vertical="center"/>
    </xf>
    <xf numFmtId="38" fontId="3" fillId="0" borderId="0" xfId="1" applyFont="1">
      <alignment vertical="center"/>
    </xf>
    <xf numFmtId="38" fontId="3" fillId="4" borderId="46" xfId="1" applyFont="1" applyFill="1" applyBorder="1">
      <alignment vertical="center"/>
    </xf>
    <xf numFmtId="38" fontId="3" fillId="4" borderId="48" xfId="1" applyFont="1" applyFill="1" applyBorder="1">
      <alignment vertical="center"/>
    </xf>
    <xf numFmtId="3" fontId="3" fillId="3" borderId="55" xfId="0" applyNumberFormat="1" applyFont="1" applyFill="1" applyBorder="1" applyAlignment="1">
      <alignment horizontal="right" vertical="center" wrapText="1"/>
    </xf>
    <xf numFmtId="38" fontId="3" fillId="3" borderId="30" xfId="0" applyNumberFormat="1" applyFont="1" applyFill="1" applyBorder="1" applyAlignment="1">
      <alignment horizontal="right" vertical="center" wrapText="1"/>
    </xf>
    <xf numFmtId="38" fontId="3" fillId="0" borderId="42" xfId="1" applyFont="1" applyFill="1" applyBorder="1" applyAlignment="1">
      <alignment vertical="center"/>
    </xf>
    <xf numFmtId="38" fontId="3" fillId="0" borderId="41" xfId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8" fontId="3" fillId="0" borderId="17" xfId="1" applyFont="1" applyFill="1" applyBorder="1" applyAlignment="1">
      <alignment vertical="center"/>
    </xf>
    <xf numFmtId="3" fontId="4" fillId="0" borderId="18" xfId="0" applyNumberFormat="1" applyFont="1" applyBorder="1" applyAlignment="1">
      <alignment horizontal="right" vertical="center" wrapText="1"/>
    </xf>
    <xf numFmtId="3" fontId="4" fillId="0" borderId="18" xfId="0" applyNumberFormat="1" applyFont="1" applyFill="1" applyBorder="1" applyAlignment="1">
      <alignment horizontal="right" vertical="center" wrapText="1"/>
    </xf>
    <xf numFmtId="38" fontId="3" fillId="0" borderId="3" xfId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 wrapText="1"/>
    </xf>
    <xf numFmtId="3" fontId="4" fillId="0" borderId="16" xfId="0" applyNumberFormat="1" applyFont="1" applyFill="1" applyBorder="1" applyAlignment="1">
      <alignment horizontal="right" vertical="center" wrapText="1"/>
    </xf>
    <xf numFmtId="38" fontId="3" fillId="0" borderId="27" xfId="1" applyFont="1" applyFill="1" applyBorder="1" applyAlignment="1">
      <alignment vertical="center"/>
    </xf>
    <xf numFmtId="38" fontId="3" fillId="0" borderId="37" xfId="1" applyFont="1" applyFill="1" applyBorder="1" applyAlignment="1">
      <alignment vertical="center"/>
    </xf>
    <xf numFmtId="38" fontId="3" fillId="0" borderId="38" xfId="1" applyFont="1" applyFill="1" applyBorder="1" applyAlignment="1">
      <alignment vertical="center"/>
    </xf>
    <xf numFmtId="38" fontId="8" fillId="0" borderId="8" xfId="1" applyFont="1" applyBorder="1">
      <alignment vertical="center"/>
    </xf>
    <xf numFmtId="38" fontId="8" fillId="0" borderId="7" xfId="1" applyFont="1" applyBorder="1">
      <alignment vertical="center"/>
    </xf>
    <xf numFmtId="0" fontId="4" fillId="0" borderId="54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0" fontId="3" fillId="0" borderId="25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23B8-07C5-4F00-86C1-B97AFD84ADC0}">
  <dimension ref="B2:J33"/>
  <sheetViews>
    <sheetView tabSelected="1" zoomScale="85" zoomScaleNormal="85" workbookViewId="0"/>
  </sheetViews>
  <sheetFormatPr defaultColWidth="8.75" defaultRowHeight="15.75" x14ac:dyDescent="0.4"/>
  <cols>
    <col min="1" max="1" width="2.25" style="1" customWidth="1"/>
    <col min="2" max="2" width="8.75" style="1"/>
    <col min="3" max="3" width="26.875" style="1" customWidth="1"/>
    <col min="4" max="4" width="27.125" style="1" customWidth="1"/>
    <col min="5" max="5" width="10.125" style="1" customWidth="1"/>
    <col min="6" max="6" width="9.625" style="1" customWidth="1"/>
    <col min="7" max="7" width="14" style="1" bestFit="1" customWidth="1"/>
    <col min="8" max="8" width="13.75" style="1" bestFit="1" customWidth="1"/>
    <col min="9" max="9" width="35.5" style="1" customWidth="1"/>
    <col min="10" max="10" width="8.75" style="1" customWidth="1"/>
    <col min="11" max="16384" width="8.75" style="1"/>
  </cols>
  <sheetData>
    <row r="2" spans="2:9" ht="21" x14ac:dyDescent="0.4">
      <c r="B2" s="31" t="s">
        <v>44</v>
      </c>
    </row>
    <row r="4" spans="2:9" x14ac:dyDescent="0.4">
      <c r="B4" s="1" t="s">
        <v>0</v>
      </c>
    </row>
    <row r="5" spans="2:9" ht="16.5" thickBot="1" x14ac:dyDescent="0.45">
      <c r="B5" s="2"/>
      <c r="C5" s="1" t="s">
        <v>1</v>
      </c>
    </row>
    <row r="6" spans="2:9" x14ac:dyDescent="0.4">
      <c r="G6" s="80" t="s">
        <v>2</v>
      </c>
      <c r="H6" s="81"/>
    </row>
    <row r="7" spans="2:9" ht="16.5" thickBot="1" x14ac:dyDescent="0.45">
      <c r="G7" s="3" t="s">
        <v>3</v>
      </c>
      <c r="H7" s="4" t="s">
        <v>4</v>
      </c>
    </row>
    <row r="8" spans="2:9" ht="33.75" customHeight="1" thickBot="1" x14ac:dyDescent="0.45">
      <c r="D8" s="5"/>
      <c r="E8" s="82" t="s">
        <v>5</v>
      </c>
      <c r="F8" s="83"/>
      <c r="G8" s="63">
        <f>SUMIF(B:B,"○",G:G)</f>
        <v>3876900</v>
      </c>
      <c r="H8" s="64">
        <f>SUMIF(B:B,"○",H:H)</f>
        <v>4264590.0000000009</v>
      </c>
    </row>
    <row r="9" spans="2:9" x14ac:dyDescent="0.4">
      <c r="E9" s="1" t="s">
        <v>6</v>
      </c>
    </row>
    <row r="10" spans="2:9" ht="16.5" thickBot="1" x14ac:dyDescent="0.45">
      <c r="B10" s="1" t="s">
        <v>7</v>
      </c>
    </row>
    <row r="11" spans="2:9" s="6" customFormat="1" ht="18.75" customHeight="1" x14ac:dyDescent="0.4">
      <c r="B11" s="84" t="s">
        <v>8</v>
      </c>
      <c r="C11" s="96" t="s">
        <v>9</v>
      </c>
      <c r="D11" s="100"/>
      <c r="E11" s="86" t="s">
        <v>10</v>
      </c>
      <c r="F11" s="88" t="s">
        <v>11</v>
      </c>
      <c r="G11" s="90" t="s">
        <v>2</v>
      </c>
      <c r="H11" s="91"/>
      <c r="I11" s="92" t="s">
        <v>12</v>
      </c>
    </row>
    <row r="12" spans="2:9" s="6" customFormat="1" ht="19.5" customHeight="1" thickBot="1" x14ac:dyDescent="0.45">
      <c r="B12" s="85"/>
      <c r="C12" s="97"/>
      <c r="D12" s="101"/>
      <c r="E12" s="87"/>
      <c r="F12" s="89"/>
      <c r="G12" s="7" t="s">
        <v>3</v>
      </c>
      <c r="H12" s="8" t="s">
        <v>4</v>
      </c>
      <c r="I12" s="93"/>
    </row>
    <row r="13" spans="2:9" ht="36" customHeight="1" x14ac:dyDescent="0.4">
      <c r="B13" s="16" t="s">
        <v>13</v>
      </c>
      <c r="C13" s="102">
        <v>24.5</v>
      </c>
      <c r="D13" s="103"/>
      <c r="E13" s="17" t="s">
        <v>57</v>
      </c>
      <c r="F13" s="20" t="s">
        <v>14</v>
      </c>
      <c r="G13" s="48">
        <v>2750000</v>
      </c>
      <c r="H13" s="46">
        <f t="shared" ref="H13:H14" si="0">+G13*1.1</f>
        <v>3025000.0000000005</v>
      </c>
      <c r="I13" s="94" t="s">
        <v>15</v>
      </c>
    </row>
    <row r="14" spans="2:9" ht="36" customHeight="1" thickBot="1" x14ac:dyDescent="0.45">
      <c r="B14" s="18" t="s">
        <v>16</v>
      </c>
      <c r="C14" s="104">
        <v>32.9</v>
      </c>
      <c r="D14" s="105"/>
      <c r="E14" s="19" t="s">
        <v>58</v>
      </c>
      <c r="F14" s="21" t="s">
        <v>14</v>
      </c>
      <c r="G14" s="49">
        <v>3690000</v>
      </c>
      <c r="H14" s="47">
        <f t="shared" si="0"/>
        <v>4059000.0000000005</v>
      </c>
      <c r="I14" s="95"/>
    </row>
    <row r="15" spans="2:9" x14ac:dyDescent="0.4">
      <c r="B15" s="6"/>
      <c r="C15" s="6"/>
      <c r="D15" s="6"/>
      <c r="E15" s="9"/>
      <c r="F15" s="10"/>
      <c r="G15" s="11"/>
      <c r="H15" s="11"/>
    </row>
    <row r="16" spans="2:9" ht="16.5" thickBot="1" x14ac:dyDescent="0.45">
      <c r="B16" s="1" t="s">
        <v>17</v>
      </c>
    </row>
    <row r="17" spans="2:10" s="6" customFormat="1" ht="18.75" customHeight="1" x14ac:dyDescent="0.4">
      <c r="B17" s="96" t="s">
        <v>8</v>
      </c>
      <c r="C17" s="96" t="s">
        <v>18</v>
      </c>
      <c r="D17" s="100"/>
      <c r="E17" s="12" t="s">
        <v>10</v>
      </c>
      <c r="F17" s="13" t="s">
        <v>19</v>
      </c>
      <c r="G17" s="90" t="s">
        <v>2</v>
      </c>
      <c r="H17" s="91"/>
      <c r="I17" s="92" t="s">
        <v>12</v>
      </c>
    </row>
    <row r="18" spans="2:10" s="6" customFormat="1" ht="19.5" customHeight="1" thickBot="1" x14ac:dyDescent="0.45">
      <c r="B18" s="97"/>
      <c r="C18" s="97"/>
      <c r="D18" s="101"/>
      <c r="E18" s="98" t="s">
        <v>20</v>
      </c>
      <c r="F18" s="99"/>
      <c r="G18" s="7" t="s">
        <v>3</v>
      </c>
      <c r="H18" s="8" t="s">
        <v>4</v>
      </c>
      <c r="I18" s="93"/>
    </row>
    <row r="19" spans="2:10" ht="24.75" customHeight="1" x14ac:dyDescent="0.4">
      <c r="B19" s="26"/>
      <c r="C19" s="77" t="s">
        <v>43</v>
      </c>
      <c r="D19" s="32"/>
      <c r="E19" s="75" t="s">
        <v>46</v>
      </c>
      <c r="F19" s="76"/>
      <c r="G19" s="62">
        <v>10600</v>
      </c>
      <c r="H19" s="61">
        <f>G19*1.1</f>
        <v>11660.000000000002</v>
      </c>
      <c r="I19" s="26" t="s">
        <v>21</v>
      </c>
    </row>
    <row r="20" spans="2:10" ht="24.75" customHeight="1" x14ac:dyDescent="0.4">
      <c r="B20" s="22" t="s">
        <v>13</v>
      </c>
      <c r="C20" s="78"/>
      <c r="D20" s="33" t="s">
        <v>22</v>
      </c>
      <c r="E20" s="34" t="s">
        <v>23</v>
      </c>
      <c r="F20" s="44">
        <v>1</v>
      </c>
      <c r="G20" s="50">
        <f>+G19*F20</f>
        <v>10600</v>
      </c>
      <c r="H20" s="51">
        <f t="shared" ref="H20:H33" si="1">G20*1.1</f>
        <v>11660.000000000002</v>
      </c>
      <c r="I20" s="27" t="s">
        <v>24</v>
      </c>
    </row>
    <row r="21" spans="2:10" ht="24.75" customHeight="1" x14ac:dyDescent="0.4">
      <c r="B21" s="28"/>
      <c r="C21" s="78"/>
      <c r="D21" s="35"/>
      <c r="E21" s="75" t="s">
        <v>25</v>
      </c>
      <c r="F21" s="76"/>
      <c r="G21" s="60">
        <v>20600</v>
      </c>
      <c r="H21" s="61">
        <f t="shared" si="1"/>
        <v>22660.000000000004</v>
      </c>
      <c r="I21" s="28" t="s">
        <v>21</v>
      </c>
      <c r="J21" s="45"/>
    </row>
    <row r="22" spans="2:10" ht="24.75" customHeight="1" x14ac:dyDescent="0.4">
      <c r="B22" s="22" t="s">
        <v>16</v>
      </c>
      <c r="C22" s="79"/>
      <c r="D22" s="32" t="s">
        <v>26</v>
      </c>
      <c r="E22" s="34" t="s">
        <v>23</v>
      </c>
      <c r="F22" s="44">
        <v>5</v>
      </c>
      <c r="G22" s="50">
        <f>+G21*F22</f>
        <v>103000</v>
      </c>
      <c r="H22" s="51">
        <f t="shared" si="1"/>
        <v>113300.00000000001</v>
      </c>
      <c r="I22" s="27" t="s">
        <v>24</v>
      </c>
    </row>
    <row r="23" spans="2:10" ht="24.75" customHeight="1" x14ac:dyDescent="0.4">
      <c r="B23" s="23"/>
      <c r="C23" s="36"/>
      <c r="D23" s="37" t="s">
        <v>27</v>
      </c>
      <c r="E23" s="73" t="s">
        <v>56</v>
      </c>
      <c r="F23" s="74"/>
      <c r="G23" s="29">
        <v>28400</v>
      </c>
      <c r="H23" s="52">
        <f t="shared" si="1"/>
        <v>31240.000000000004</v>
      </c>
      <c r="I23" s="24" t="s">
        <v>28</v>
      </c>
    </row>
    <row r="24" spans="2:10" ht="24.75" customHeight="1" x14ac:dyDescent="0.4">
      <c r="B24" s="23" t="s">
        <v>16</v>
      </c>
      <c r="C24" s="38" t="s">
        <v>29</v>
      </c>
      <c r="D24" s="39"/>
      <c r="E24" s="71" t="s">
        <v>47</v>
      </c>
      <c r="F24" s="72"/>
      <c r="G24" s="29">
        <v>83900</v>
      </c>
      <c r="H24" s="53">
        <f t="shared" si="1"/>
        <v>92290.000000000015</v>
      </c>
      <c r="I24" s="30"/>
    </row>
    <row r="25" spans="2:10" ht="24.75" customHeight="1" x14ac:dyDescent="0.4">
      <c r="B25" s="23"/>
      <c r="C25" s="40" t="s">
        <v>30</v>
      </c>
      <c r="D25" s="39" t="s">
        <v>31</v>
      </c>
      <c r="E25" s="73" t="s">
        <v>32</v>
      </c>
      <c r="F25" s="74"/>
      <c r="G25" s="29">
        <v>6000</v>
      </c>
      <c r="H25" s="53">
        <f t="shared" si="1"/>
        <v>6600.0000000000009</v>
      </c>
      <c r="I25" s="30"/>
    </row>
    <row r="26" spans="2:10" ht="24.75" customHeight="1" x14ac:dyDescent="0.4">
      <c r="B26" s="23"/>
      <c r="C26" s="38" t="s">
        <v>33</v>
      </c>
      <c r="D26" s="41" t="s">
        <v>34</v>
      </c>
      <c r="E26" s="73" t="s">
        <v>48</v>
      </c>
      <c r="F26" s="74"/>
      <c r="G26" s="29">
        <v>29500</v>
      </c>
      <c r="H26" s="53">
        <f t="shared" si="1"/>
        <v>32450.000000000004</v>
      </c>
      <c r="I26" s="30"/>
    </row>
    <row r="27" spans="2:10" ht="24.75" customHeight="1" x14ac:dyDescent="0.4">
      <c r="B27" s="23"/>
      <c r="C27" s="38" t="s">
        <v>35</v>
      </c>
      <c r="D27" s="41" t="s">
        <v>34</v>
      </c>
      <c r="E27" s="67" t="s">
        <v>49</v>
      </c>
      <c r="F27" s="68"/>
      <c r="G27" s="29">
        <v>126000</v>
      </c>
      <c r="H27" s="59">
        <f t="shared" si="1"/>
        <v>138600</v>
      </c>
      <c r="I27" s="30"/>
    </row>
    <row r="28" spans="2:10" ht="24.75" customHeight="1" x14ac:dyDescent="0.4">
      <c r="B28" s="23" t="s">
        <v>13</v>
      </c>
      <c r="C28" s="65" t="s">
        <v>53</v>
      </c>
      <c r="D28" s="41" t="s">
        <v>45</v>
      </c>
      <c r="E28" s="71" t="s">
        <v>55</v>
      </c>
      <c r="F28" s="72"/>
      <c r="G28" s="29">
        <v>38900</v>
      </c>
      <c r="H28" s="53">
        <f t="shared" si="1"/>
        <v>42790</v>
      </c>
      <c r="I28" s="30"/>
    </row>
    <row r="29" spans="2:10" ht="24.75" customHeight="1" x14ac:dyDescent="0.4">
      <c r="B29" s="23"/>
      <c r="C29" s="66"/>
      <c r="D29" s="41" t="s">
        <v>54</v>
      </c>
      <c r="E29" s="73" t="s">
        <v>36</v>
      </c>
      <c r="F29" s="74"/>
      <c r="G29" s="29">
        <v>6500</v>
      </c>
      <c r="H29" s="53">
        <f t="shared" si="1"/>
        <v>7150.0000000000009</v>
      </c>
      <c r="I29" s="30" t="s">
        <v>37</v>
      </c>
    </row>
    <row r="30" spans="2:10" ht="24.75" customHeight="1" x14ac:dyDescent="0.4">
      <c r="B30" s="23" t="s">
        <v>13</v>
      </c>
      <c r="C30" s="38" t="s">
        <v>38</v>
      </c>
      <c r="D30" s="41" t="s">
        <v>39</v>
      </c>
      <c r="E30" s="71" t="s">
        <v>59</v>
      </c>
      <c r="F30" s="72"/>
      <c r="G30" s="54">
        <v>23400</v>
      </c>
      <c r="H30" s="55">
        <f t="shared" si="1"/>
        <v>25740.000000000004</v>
      </c>
      <c r="I30" s="14"/>
    </row>
    <row r="31" spans="2:10" ht="24.75" customHeight="1" x14ac:dyDescent="0.4">
      <c r="B31" s="23" t="s">
        <v>13</v>
      </c>
      <c r="C31" s="38" t="s">
        <v>38</v>
      </c>
      <c r="D31" s="41" t="s">
        <v>40</v>
      </c>
      <c r="E31" s="67" t="s">
        <v>50</v>
      </c>
      <c r="F31" s="68"/>
      <c r="G31" s="54">
        <v>19200</v>
      </c>
      <c r="H31" s="56">
        <f t="shared" si="1"/>
        <v>21120</v>
      </c>
      <c r="I31" s="14"/>
    </row>
    <row r="32" spans="2:10" ht="24.75" customHeight="1" x14ac:dyDescent="0.4">
      <c r="B32" s="23" t="s">
        <v>13</v>
      </c>
      <c r="C32" s="38" t="s">
        <v>41</v>
      </c>
      <c r="D32" s="39"/>
      <c r="E32" s="67" t="s">
        <v>51</v>
      </c>
      <c r="F32" s="68"/>
      <c r="G32" s="54">
        <v>17000</v>
      </c>
      <c r="H32" s="56">
        <f t="shared" si="1"/>
        <v>18700</v>
      </c>
      <c r="I32" s="14"/>
    </row>
    <row r="33" spans="2:9" ht="24.75" customHeight="1" thickBot="1" x14ac:dyDescent="0.45">
      <c r="B33" s="25" t="s">
        <v>13</v>
      </c>
      <c r="C33" s="42" t="s">
        <v>42</v>
      </c>
      <c r="D33" s="43"/>
      <c r="E33" s="69" t="s">
        <v>52</v>
      </c>
      <c r="F33" s="70"/>
      <c r="G33" s="57">
        <v>22600</v>
      </c>
      <c r="H33" s="58">
        <f t="shared" si="1"/>
        <v>24860.000000000004</v>
      </c>
      <c r="I33" s="15"/>
    </row>
  </sheetData>
  <mergeCells count="31">
    <mergeCell ref="I11:I12"/>
    <mergeCell ref="I13:I14"/>
    <mergeCell ref="B17:B18"/>
    <mergeCell ref="G17:H17"/>
    <mergeCell ref="I17:I18"/>
    <mergeCell ref="E18:F18"/>
    <mergeCell ref="C17:D18"/>
    <mergeCell ref="C11:D12"/>
    <mergeCell ref="C13:D13"/>
    <mergeCell ref="C14:D14"/>
    <mergeCell ref="C19:C22"/>
    <mergeCell ref="G6:H6"/>
    <mergeCell ref="E8:F8"/>
    <mergeCell ref="B11:B12"/>
    <mergeCell ref="E11:E12"/>
    <mergeCell ref="F11:F12"/>
    <mergeCell ref="G11:H11"/>
    <mergeCell ref="E23:F23"/>
    <mergeCell ref="E24:F24"/>
    <mergeCell ref="E25:F25"/>
    <mergeCell ref="E26:F26"/>
    <mergeCell ref="E19:F19"/>
    <mergeCell ref="E21:F21"/>
    <mergeCell ref="C28:C29"/>
    <mergeCell ref="E31:F31"/>
    <mergeCell ref="E32:F32"/>
    <mergeCell ref="E33:F33"/>
    <mergeCell ref="E27:F27"/>
    <mergeCell ref="E28:F28"/>
    <mergeCell ref="E29:F29"/>
    <mergeCell ref="E30:F30"/>
  </mergeCells>
  <phoneticPr fontId="2"/>
  <dataValidations count="2">
    <dataValidation type="list" allowBlank="1" showInputMessage="1" showErrorMessage="1" sqref="B13:B14 B20 B22:B33" xr:uid="{2F352C8F-1C77-4C36-9812-495200CAE4F0}">
      <formula1>"○,　"</formula1>
    </dataValidation>
    <dataValidation type="list" allowBlank="1" showInputMessage="1" showErrorMessage="1" sqref="F20 F22" xr:uid="{F99D3D6E-16CC-4F59-B770-C41A3334D5A5}">
      <formula1>"1,2,3,4,5"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27528B18F436488EC44FB90313A343" ma:contentTypeVersion="12" ma:contentTypeDescription="新しいドキュメントを作成します。" ma:contentTypeScope="" ma:versionID="904004597b43be88e25ecd112437795a">
  <xsd:schema xmlns:xsd="http://www.w3.org/2001/XMLSchema" xmlns:xs="http://www.w3.org/2001/XMLSchema" xmlns:p="http://schemas.microsoft.com/office/2006/metadata/properties" xmlns:ns2="c89abb87-24ce-4f2b-a579-f40fd4070ce4" xmlns:ns3="491856dc-5733-4bf3-958b-07705ff61b3a" targetNamespace="http://schemas.microsoft.com/office/2006/metadata/properties" ma:root="true" ma:fieldsID="45e3127741d4010ddd0482847964bdbb" ns2:_="" ns3:_="">
    <xsd:import namespace="c89abb87-24ce-4f2b-a579-f40fd4070ce4"/>
    <xsd:import namespace="491856dc-5733-4bf3-958b-07705ff61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abb87-24ce-4f2b-a579-f40fd4070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e9f295f-e919-4720-b575-6026febe4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856dc-5733-4bf3-958b-07705ff61b3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ba3e48-9344-4444-a6b4-bf86302d7912}" ma:internalName="TaxCatchAll" ma:showField="CatchAllData" ma:web="491856dc-5733-4bf3-958b-07705ff61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9abb87-24ce-4f2b-a579-f40fd4070ce4">
      <Terms xmlns="http://schemas.microsoft.com/office/infopath/2007/PartnerControls"/>
    </lcf76f155ced4ddcb4097134ff3c332f>
    <TaxCatchAll xmlns="491856dc-5733-4bf3-958b-07705ff61b3a" xsi:nil="true"/>
  </documentManagement>
</p:properties>
</file>

<file path=customXml/itemProps1.xml><?xml version="1.0" encoding="utf-8"?>
<ds:datastoreItem xmlns:ds="http://schemas.openxmlformats.org/officeDocument/2006/customXml" ds:itemID="{DC145E56-89A6-4636-80B9-7EFFF06BB741}"/>
</file>

<file path=customXml/itemProps2.xml><?xml version="1.0" encoding="utf-8"?>
<ds:datastoreItem xmlns:ds="http://schemas.openxmlformats.org/officeDocument/2006/customXml" ds:itemID="{D12952C9-674C-443A-9555-6EB7B86DD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26C6FD-8842-4BC5-BE57-2CD10025956A}">
  <ds:schemaRefs>
    <ds:schemaRef ds:uri="http://schemas.microsoft.com/office/2006/documentManagement/types"/>
    <ds:schemaRef ds:uri="http://schemas.openxmlformats.org/package/2006/metadata/core-properties"/>
    <ds:schemaRef ds:uri="a1eea7b0-2354-4063-b85b-41dbbb654c4c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1dfa13e1-a796-42b4-929b-cc32d8eff9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ARINAMI Miho (有南 未穂)</dc:creator>
  <cp:keywords/>
  <dc:description/>
  <cp:lastModifiedBy>ARINAMI Miho (有南 未穂)</cp:lastModifiedBy>
  <cp:revision/>
  <cp:lastPrinted>2022-06-21T02:40:53Z</cp:lastPrinted>
  <dcterms:created xsi:type="dcterms:W3CDTF">2021-06-17T02:12:55Z</dcterms:created>
  <dcterms:modified xsi:type="dcterms:W3CDTF">2025-03-04T10:18:41Z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0x010100B127528B18F436488EC44FB90313A343</vt:lpwstr>
  </property>
  <property fmtid="{D5CDD505-2E9C-101B-9397-08002B2CF9AE}" pid="3" name="MediaServiceImageTags">
    <vt:lpwstr/>
  </property>
</Properties>
</file>